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<sst xmlns="http://schemas.openxmlformats.org/spreadsheetml/2006/main" count="56" uniqueCount="25">
  <si>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>◆高額療養費</t>
  </si>
  <si>
    <t>◆付加給付</t>
  </si>
  <si>
    <t>円</t>
  </si>
  <si>
    <t>高額療養費及び付加給付の試算</t>
  </si>
  <si>
    <t>自己負担額</t>
  </si>
  <si>
    <t xml:space="preserve"> </t>
  </si>
  <si>
    <t xml:space="preserve">   払戻しを受けられるおおよその金額が計算できます。</t>
  </si>
  <si>
    <r>
      <t>自己負担額－高額療養費－2</t>
    </r>
    <r>
      <rPr>
        <sz val="11"/>
        <rFont val="ＭＳ Ｐゴシック"/>
        <family val="3"/>
      </rPr>
      <t>0,000円　（100円未満切捨て）</t>
    </r>
  </si>
  <si>
    <t xml:space="preserve">   （入院時の食事負担額や差額ﾍﾞｯﾄ代など保険適用外のものは除きます）</t>
  </si>
  <si>
    <r>
      <t>自己負担額－［</t>
    </r>
    <r>
      <rPr>
        <sz val="11"/>
        <rFont val="ＭＳ Ｐゴシック"/>
        <family val="3"/>
      </rPr>
      <t>252,600円＋（医療費総額－842,000円）×1％］</t>
    </r>
  </si>
  <si>
    <t>自己負担額－［167,400円＋（医療費総額－558,000円）×1％］</t>
  </si>
  <si>
    <t>自己負担額－［80,100円＋（医療費総額－267,000円）×1％］</t>
  </si>
  <si>
    <t>自己負担額－57,600</t>
  </si>
  <si>
    <t>◆高額療養費＋付加給付＝払戻し額</t>
  </si>
  <si>
    <t>■標準報酬月額が83万以上の方</t>
  </si>
  <si>
    <t>■標準報酬月額が53万～79万円の方</t>
  </si>
  <si>
    <t>■標準報酬月額が28万～50万円の方</t>
  </si>
  <si>
    <t>■標準報酬月額が26万以下の方</t>
  </si>
  <si>
    <r>
      <t>○</t>
    </r>
    <r>
      <rPr>
        <sz val="11"/>
        <color indexed="10"/>
        <rFont val="ＭＳ Ｐゴシック"/>
        <family val="3"/>
      </rPr>
      <t>自己負担額</t>
    </r>
    <r>
      <rPr>
        <sz val="11"/>
        <rFont val="ＭＳ Ｐゴシック"/>
        <family val="3"/>
      </rPr>
      <t>の欄に保険適用の自己負担額を入力して下さい。</t>
    </r>
  </si>
  <si>
    <t>概ねの医療費総額</t>
  </si>
  <si>
    <t>◆最終自己負担額</t>
  </si>
  <si>
    <t>円</t>
  </si>
  <si>
    <t>※病院の窓口では自己負担額が10円未満は四捨五入されているため、医療費総額は実際の総額と多少異なります。</t>
  </si>
  <si>
    <t xml:space="preserve">    また、義務教育就業前の方や７０歳以上の方は、自己負担割合が異なりますのでこの計算式はあてはまりません。</t>
  </si>
  <si>
    <t>※標準報酬月額は、給与明細の健康保険料に1,000/44を掛けた金額となります。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</si>
</sst>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10" xfId="48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0" fillId="33" borderId="11" xfId="48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8" fontId="0" fillId="33" borderId="11" xfId="48" applyFont="1" applyFill="1" applyBorder="1" applyAlignment="1" applyProtection="1">
      <alignment horizontal="right"/>
      <protection/>
    </xf>
    <xf numFmtId="38" fontId="0" fillId="33" borderId="11" xfId="0" applyNumberFormat="1" applyFill="1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38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8" fontId="0" fillId="34" borderId="12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543050" y="1524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showGridLines="0" tabSelected="1" zoomScalePageLayoutView="0" workbookViewId="0" topLeftCell="A1">
      <selection activeCell="A40" sqref="A40"/>
    </sheetView>
  </sheetViews>
  <sheetFormatPr defaultColWidth="9.00390625" defaultRowHeight="13.5"/>
  <cols>
    <col min="1" max="1" width="9.00390625" style="2" customWidth="1"/>
    <col min="2" max="2" width="10.75390625" style="2" customWidth="1"/>
    <col min="3" max="3" width="2.75390625" style="2" customWidth="1"/>
    <col min="4" max="4" width="9.25390625" style="2" bestFit="1" customWidth="1"/>
    <col min="5" max="7" width="9.00390625" style="2" customWidth="1"/>
    <col min="8" max="8" width="4.375" style="2" customWidth="1"/>
    <col min="9" max="9" width="9.125" style="2" customWidth="1"/>
    <col min="10" max="16384" width="9.00390625" style="2" customWidth="1"/>
  </cols>
  <sheetData>
    <row r="1" ht="19.5" customHeight="1">
      <c r="D1" s="3" t="s">
        <v>3</v>
      </c>
    </row>
    <row r="2" ht="12.75" customHeight="1"/>
    <row r="3" ht="19.5" customHeight="1">
      <c r="B3" s="2" t="s">
        <v>18</v>
      </c>
    </row>
    <row r="4" ht="19.5" customHeight="1">
      <c r="B4" s="2" t="s">
        <v>6</v>
      </c>
    </row>
    <row r="5" ht="19.5" customHeight="1">
      <c r="B5" s="2" t="s">
        <v>8</v>
      </c>
    </row>
    <row r="6" ht="19.5" customHeight="1" thickBot="1"/>
    <row r="7" spans="2:10" ht="19.5" customHeight="1" thickBot="1">
      <c r="B7" s="4" t="s">
        <v>4</v>
      </c>
      <c r="D7" s="1"/>
      <c r="E7" s="2" t="s">
        <v>2</v>
      </c>
      <c r="G7" s="12" t="s">
        <v>19</v>
      </c>
      <c r="I7" s="6">
        <f>ROUND(D7/3*10,0)</f>
        <v>0</v>
      </c>
      <c r="J7" s="2" t="s">
        <v>2</v>
      </c>
    </row>
    <row r="8" spans="2:9" ht="19.5" customHeight="1">
      <c r="B8" s="15" t="s">
        <v>24</v>
      </c>
      <c r="C8" s="15"/>
      <c r="D8" s="15"/>
      <c r="E8" s="15"/>
      <c r="F8" s="15"/>
      <c r="G8" s="15"/>
      <c r="H8" s="15"/>
      <c r="I8" s="15"/>
    </row>
    <row r="9" ht="19.5" customHeight="1">
      <c r="B9" s="7" t="s">
        <v>14</v>
      </c>
    </row>
    <row r="10" ht="19.5" customHeight="1">
      <c r="B10" s="5" t="s">
        <v>0</v>
      </c>
    </row>
    <row r="11" spans="2:10" ht="19.5" customHeight="1" thickBot="1">
      <c r="B11" s="2" t="s">
        <v>9</v>
      </c>
      <c r="I11" s="8">
        <f>IF((D7)-(252600+ROUND((D7/3*10-842000)*0.01,0))&lt;=0,0,(D7)-(252600+ROUND((D7/3*10-842000)*0.01,0)))</f>
        <v>0</v>
      </c>
      <c r="J11" s="2" t="s">
        <v>2</v>
      </c>
    </row>
    <row r="12" ht="19.5" customHeight="1" thickTop="1">
      <c r="B12" s="5" t="s">
        <v>1</v>
      </c>
    </row>
    <row r="13" spans="2:10" ht="19.5" customHeight="1" thickBot="1">
      <c r="B13" s="5" t="s">
        <v>7</v>
      </c>
      <c r="I13" s="9">
        <f>IF(ROUNDDOWN((D7-I11)-20000,-2)&lt;=0,0,(ROUNDDOWN((D7-I11)-20000,-2)))</f>
        <v>0</v>
      </c>
      <c r="J13" s="2" t="s">
        <v>2</v>
      </c>
    </row>
    <row r="14" spans="2:10" ht="19.5" customHeight="1" thickBot="1" thickTop="1">
      <c r="B14" s="2" t="s">
        <v>13</v>
      </c>
      <c r="I14" s="9">
        <f>SUM(I11+I13)</f>
        <v>0</v>
      </c>
      <c r="J14" s="2" t="s">
        <v>2</v>
      </c>
    </row>
    <row r="15" spans="2:10" ht="19.5" customHeight="1" thickBot="1" thickTop="1">
      <c r="B15" s="2" t="s">
        <v>20</v>
      </c>
      <c r="I15" s="13">
        <f>SUM(D7-I14)</f>
        <v>0</v>
      </c>
      <c r="J15" s="2" t="s">
        <v>21</v>
      </c>
    </row>
    <row r="16" ht="19.5" customHeight="1" thickTop="1"/>
    <row r="17" ht="19.5" customHeight="1">
      <c r="B17" s="7" t="s">
        <v>15</v>
      </c>
    </row>
    <row r="18" ht="19.5" customHeight="1">
      <c r="B18" s="5" t="s">
        <v>0</v>
      </c>
    </row>
    <row r="19" spans="2:10" ht="19.5" customHeight="1" thickBot="1">
      <c r="B19" s="2" t="s">
        <v>10</v>
      </c>
      <c r="I19" s="8">
        <f>IF((D7)-(167400+ROUND((D7/3*10-558000)*0.01,0))&lt;=0,0,(D7)-(167400+ROUND((D7/3*10-558000)*0.01,0)))</f>
        <v>0</v>
      </c>
      <c r="J19" s="2" t="s">
        <v>2</v>
      </c>
    </row>
    <row r="20" ht="19.5" customHeight="1" thickTop="1">
      <c r="B20" s="5" t="s">
        <v>1</v>
      </c>
    </row>
    <row r="21" spans="2:10" ht="19.5" customHeight="1" thickBot="1">
      <c r="B21" s="5" t="s">
        <v>7</v>
      </c>
      <c r="I21" s="9">
        <f>IF(ROUNDDOWN((D7-I19)-20000,-2)&lt;=0,0,(ROUNDDOWN((D7-I19)-20000,-2)))</f>
        <v>0</v>
      </c>
      <c r="J21" s="2" t="s">
        <v>2</v>
      </c>
    </row>
    <row r="22" spans="2:10" ht="19.5" customHeight="1" thickBot="1" thickTop="1">
      <c r="B22" s="2" t="s">
        <v>13</v>
      </c>
      <c r="I22" s="9">
        <f>SUM(I19+I21)</f>
        <v>0</v>
      </c>
      <c r="J22" s="2" t="s">
        <v>2</v>
      </c>
    </row>
    <row r="23" spans="2:10" ht="19.5" customHeight="1" thickBot="1" thickTop="1">
      <c r="B23" s="2" t="s">
        <v>20</v>
      </c>
      <c r="I23" s="13">
        <f>SUM(D7-I22)</f>
        <v>0</v>
      </c>
      <c r="J23" s="2" t="s">
        <v>21</v>
      </c>
    </row>
    <row r="24" ht="19.5" customHeight="1" thickTop="1"/>
    <row r="25" ht="19.5" customHeight="1">
      <c r="B25" s="7" t="s">
        <v>16</v>
      </c>
    </row>
    <row r="26" ht="19.5" customHeight="1">
      <c r="B26" s="5" t="s">
        <v>0</v>
      </c>
    </row>
    <row r="27" spans="2:10" ht="19.5" customHeight="1" thickBot="1">
      <c r="B27" s="2" t="s">
        <v>11</v>
      </c>
      <c r="I27" s="8">
        <f>IF((D7)-(80100+ROUND((D7/3*10-267000)*0.01,0))&lt;=0,0,(D7)-(80100+ROUND((D7/3*10-267000)*0.01,0)))</f>
        <v>0</v>
      </c>
      <c r="J27" s="2" t="s">
        <v>2</v>
      </c>
    </row>
    <row r="28" ht="19.5" customHeight="1" thickTop="1">
      <c r="B28" s="5" t="s">
        <v>1</v>
      </c>
    </row>
    <row r="29" spans="2:10" ht="19.5" customHeight="1" thickBot="1">
      <c r="B29" s="5" t="s">
        <v>7</v>
      </c>
      <c r="I29" s="9">
        <f>IF(ROUNDDOWN((D7-I27)-20000,-2)&lt;=0,0,(ROUNDDOWN((D7-I27)-20000,-2)))</f>
        <v>0</v>
      </c>
      <c r="J29" s="2" t="s">
        <v>2</v>
      </c>
    </row>
    <row r="30" spans="2:10" ht="19.5" customHeight="1" thickBot="1" thickTop="1">
      <c r="B30" s="2" t="s">
        <v>13</v>
      </c>
      <c r="I30" s="9">
        <f>SUM(I27+I29)</f>
        <v>0</v>
      </c>
      <c r="J30" s="2" t="s">
        <v>2</v>
      </c>
    </row>
    <row r="31" spans="2:10" ht="19.5" customHeight="1" thickBot="1" thickTop="1">
      <c r="B31" s="2" t="s">
        <v>20</v>
      </c>
      <c r="I31" s="13">
        <f>SUM(D7-I30)</f>
        <v>0</v>
      </c>
      <c r="J31" s="2" t="s">
        <v>21</v>
      </c>
    </row>
    <row r="32" ht="19.5" customHeight="1" thickTop="1">
      <c r="B32" s="5"/>
    </row>
    <row r="33" ht="19.5" customHeight="1">
      <c r="B33" s="7" t="s">
        <v>17</v>
      </c>
    </row>
    <row r="34" ht="19.5" customHeight="1">
      <c r="B34" s="5" t="s">
        <v>0</v>
      </c>
    </row>
    <row r="35" spans="2:10" ht="19.5" customHeight="1" thickBot="1">
      <c r="B35" s="2" t="s">
        <v>12</v>
      </c>
      <c r="I35" s="8">
        <f>IF((D7)-(57600)&lt;=0,0,(D7)-(57600))</f>
        <v>0</v>
      </c>
      <c r="J35" s="2" t="s">
        <v>2</v>
      </c>
    </row>
    <row r="36" ht="19.5" customHeight="1" thickTop="1">
      <c r="B36" s="5" t="s">
        <v>1</v>
      </c>
    </row>
    <row r="37" spans="2:10" ht="19.5" customHeight="1" thickBot="1">
      <c r="B37" s="5" t="s">
        <v>7</v>
      </c>
      <c r="I37" s="9">
        <f>IF(ROUNDDOWN((D7-I35)-20000,-2)&lt;=0,0,(ROUNDDOWN((D7-I35)-20000,-2)))</f>
        <v>0</v>
      </c>
      <c r="J37" s="2" t="s">
        <v>2</v>
      </c>
    </row>
    <row r="38" spans="2:10" ht="19.5" customHeight="1" thickBot="1" thickTop="1">
      <c r="B38" s="2" t="s">
        <v>13</v>
      </c>
      <c r="I38" s="9">
        <f>SUM(I35+I37)</f>
        <v>0</v>
      </c>
      <c r="J38" s="2" t="s">
        <v>2</v>
      </c>
    </row>
    <row r="39" spans="2:10" ht="19.5" customHeight="1" thickBot="1" thickTop="1">
      <c r="B39" s="2" t="s">
        <v>20</v>
      </c>
      <c r="I39" s="13">
        <f>SUM(D7-I38)</f>
        <v>0</v>
      </c>
      <c r="J39" s="2" t="s">
        <v>21</v>
      </c>
    </row>
    <row r="40" spans="2:9" ht="8.25" customHeight="1" thickTop="1">
      <c r="B40" s="5"/>
      <c r="F40" s="2" t="s">
        <v>5</v>
      </c>
      <c r="I40" s="10"/>
    </row>
    <row r="41" spans="2:4" ht="19.5" customHeight="1">
      <c r="B41" s="14" t="s">
        <v>22</v>
      </c>
      <c r="D41" s="11"/>
    </row>
    <row r="42" spans="2:4" ht="12.75" customHeight="1">
      <c r="B42" s="14" t="s">
        <v>23</v>
      </c>
      <c r="D42" s="11"/>
    </row>
    <row r="43" ht="19.5" customHeight="1">
      <c r="B43" s="14"/>
    </row>
    <row r="45" ht="13.5">
      <c r="D45" s="11"/>
    </row>
    <row r="46" ht="13.5">
      <c r="D46" s="11"/>
    </row>
  </sheetData>
  <sheetProtection/>
  <mergeCells count="1">
    <mergeCell ref="B8:I8"/>
  </mergeCells>
  <printOptions/>
  <pageMargins left="0.787" right="0.787" top="0.69" bottom="0.46" header="0.51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西川 誠</cp:lastModifiedBy>
  <cp:lastPrinted>2020-03-19T07:59:29Z</cp:lastPrinted>
  <dcterms:created xsi:type="dcterms:W3CDTF">2005-09-07T02:20:21Z</dcterms:created>
  <dcterms:modified xsi:type="dcterms:W3CDTF">2020-03-19T08:00:13Z</dcterms:modified>
  <cp:category/>
  <cp:version/>
  <cp:contentType/>
  <cp:contentStatus/>
</cp:coreProperties>
</file>